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  <externalReference r:id="rId3"/>
  </externalReference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<sst xmlns="http://schemas.openxmlformats.org/spreadsheetml/2006/main" count="40" uniqueCount="40">
  <si>
    <t xml:space="preserve">附件4：         </t>
  </si>
  <si>
    <t>2023年度恩平市国家基本公共卫生项目绩效评估得分汇总表</t>
  </si>
  <si>
    <t>平石</t>
  </si>
  <si>
    <t>横陂</t>
  </si>
  <si>
    <t>牛江</t>
  </si>
  <si>
    <t>良西</t>
  </si>
  <si>
    <t>沙湖</t>
  </si>
  <si>
    <t>大田</t>
  </si>
  <si>
    <t>江南</t>
  </si>
  <si>
    <t>东安</t>
  </si>
  <si>
    <t>圣堂</t>
  </si>
  <si>
    <t>东成</t>
  </si>
  <si>
    <t>大槐</t>
  </si>
  <si>
    <t>那吉</t>
  </si>
  <si>
    <t>君堂</t>
  </si>
  <si>
    <t>江洲</t>
  </si>
  <si>
    <t>排  名</t>
  </si>
  <si>
    <t>1.组织管理（100分）</t>
  </si>
  <si>
    <t>2.资金管理（100分）</t>
  </si>
  <si>
    <t>3.居民健康档案管理服务（100分）</t>
  </si>
  <si>
    <t>4.健康教育服务（100分）</t>
  </si>
  <si>
    <t>5.预防接种服务（100分）</t>
  </si>
  <si>
    <t>6.0-6岁儿童健康管理服务（100分）</t>
  </si>
  <si>
    <t>7.孕产妇健康管理服务（100分）</t>
  </si>
  <si>
    <t>8.老年人健康管理服务（100分）</t>
  </si>
  <si>
    <t>9.高血压患者健康管理服务（80+20分）</t>
  </si>
  <si>
    <t>10.糖尿病患者健康管理服务（80+20分）</t>
  </si>
  <si>
    <t>11.严重精神障碍患者健康管理（100分）</t>
  </si>
  <si>
    <t>12.传染病及突发公共卫生事件服务（100分）</t>
  </si>
  <si>
    <t>13.卫生计生监督协管服务（100分）</t>
  </si>
  <si>
    <t>14.中医药健康管理服务（100分）</t>
  </si>
  <si>
    <t>15.结核病患者健康管理（75分）</t>
  </si>
  <si>
    <t>16.免费提供避孕药具（100分）</t>
  </si>
  <si>
    <t>17.社会效益+项目影响（50分）</t>
  </si>
  <si>
    <t>年终得分（1650分）</t>
  </si>
  <si>
    <t>医防融合（15分）</t>
  </si>
  <si>
    <t>附加分</t>
  </si>
  <si>
    <t>折算100分</t>
  </si>
  <si>
    <t>全市平均分</t>
  </si>
  <si>
    <t>注：评估结果分四个档次，95（含）-100为优，80（含）-95为良好，60（含）-80为中，60分以下为差。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</si>
</sst>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微软雅黑"/>
      <charset val="134"/>
    </font>
    <font>
      <sz val="10"/>
      <name val="黑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2&#65306;&#24681;&#24179;&#24066;2022&#24180;&#24230;&#22269;&#23478;&#22522;&#26412;&#20844;&#20849;&#21355;&#29983;&#26381;&#21153;&#39033;&#30446;&#32489;&#25928;&#35780;&#20272;&#24773;&#20917;&#32479;&#3574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2&#65306;&#24681;&#24179;&#24066;2023&#24180;&#24230;&#22269;&#23478;&#22522;&#26412;&#20844;&#20849;&#21355;&#29983;&#26381;&#21153;&#39033;&#30446;&#32489;&#25928;&#35780;&#20272;&#24773;&#20917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组织管理"/>
      <sheetName val="资金管理"/>
      <sheetName val="居民健康档案"/>
      <sheetName val="健康教育1"/>
      <sheetName val="健康教育2"/>
      <sheetName val="预防接种1"/>
      <sheetName val="预防接种2"/>
      <sheetName val="预防接种（疫苗和冷链管理情况）"/>
      <sheetName val="老年人健康管理"/>
      <sheetName val="高血压患者健康管理"/>
      <sheetName val="2型糖尿病患者健康管理"/>
      <sheetName val="孕产妇健康管理（早孕建册率）"/>
      <sheetName val="孕产妇健康管理（系统管理率）"/>
      <sheetName val="孕产妇健康管理（产后访视率）"/>
      <sheetName val="孕产妇得分汇总表"/>
      <sheetName val="儿童健康管理（新生儿访视率）"/>
      <sheetName val="儿童健康管理（儿童系统管理率）"/>
      <sheetName val="0-6岁儿童健康管理项目情况（儿童健康管理率）"/>
      <sheetName val="0-6儿童眼覆盖率得分情况 "/>
      <sheetName val="0-6岁儿童健康管理项目情况（总分）"/>
      <sheetName val="严重精神障碍患者健康管理"/>
      <sheetName val="中医药健康管理（老年人）"/>
      <sheetName val="中医药健康管理（0-36个月儿童）"/>
      <sheetName val="肺结核患者健康管理1"/>
      <sheetName val="肺结核患者健康管理2"/>
      <sheetName val="传染病与突发公共卫生事件报告1"/>
      <sheetName val="传染病与突发公共卫生事件报告2"/>
      <sheetName val="卫生计生监督协管"/>
      <sheetName val="免费提供避孕药具项目情况1"/>
      <sheetName val="免费提供避孕药具项目村居委情况表"/>
      <sheetName val="人员测试情况"/>
      <sheetName val="知晓度、满意度及基层人员满意度调查情况"/>
      <sheetName val="医防融合"/>
      <sheetName val="各项目数据达标情况 "/>
    </sheetNames>
    <sheetDataSet>
      <sheetData sheetId="0" refreshError="1"/>
      <sheetData sheetId="1" refreshError="1">
        <row r="3">
          <cell r="D3">
            <v>99.03</v>
          </cell>
        </row>
        <row r="4">
          <cell r="D4">
            <v>95.7</v>
          </cell>
        </row>
        <row r="5">
          <cell r="D5">
            <v>95.72</v>
          </cell>
        </row>
        <row r="6">
          <cell r="D6">
            <v>90.1</v>
          </cell>
        </row>
        <row r="7">
          <cell r="D7">
            <v>94.75</v>
          </cell>
        </row>
        <row r="8">
          <cell r="D8">
            <v>95.84</v>
          </cell>
        </row>
        <row r="9">
          <cell r="D9">
            <v>94.23</v>
          </cell>
        </row>
        <row r="10">
          <cell r="D10">
            <v>98.06</v>
          </cell>
        </row>
        <row r="11">
          <cell r="D11">
            <v>97.5</v>
          </cell>
        </row>
        <row r="12">
          <cell r="D12">
            <v>95</v>
          </cell>
        </row>
        <row r="13">
          <cell r="D13">
            <v>94.27</v>
          </cell>
        </row>
        <row r="14">
          <cell r="D14">
            <v>100</v>
          </cell>
        </row>
        <row r="15">
          <cell r="D15">
            <v>96.37</v>
          </cell>
        </row>
        <row r="16">
          <cell r="D16">
            <v>95.62</v>
          </cell>
        </row>
      </sheetData>
      <sheetData sheetId="2" refreshError="1">
        <row r="4">
          <cell r="K4">
            <v>100</v>
          </cell>
        </row>
        <row r="5">
          <cell r="K5">
            <v>100</v>
          </cell>
        </row>
        <row r="6">
          <cell r="K6">
            <v>100</v>
          </cell>
        </row>
        <row r="7">
          <cell r="K7">
            <v>90.9556451612903</v>
          </cell>
        </row>
        <row r="8">
          <cell r="K8">
            <v>71.4018817204301</v>
          </cell>
        </row>
        <row r="9">
          <cell r="K9">
            <v>100</v>
          </cell>
        </row>
        <row r="10">
          <cell r="K10">
            <v>79.0967741935484</v>
          </cell>
        </row>
        <row r="11">
          <cell r="K11">
            <v>100</v>
          </cell>
        </row>
        <row r="12">
          <cell r="K12">
            <v>100</v>
          </cell>
        </row>
        <row r="13">
          <cell r="K13">
            <v>88.5255376344086</v>
          </cell>
        </row>
        <row r="14">
          <cell r="K14">
            <v>92.1478494623656</v>
          </cell>
        </row>
        <row r="15">
          <cell r="K15">
            <v>100</v>
          </cell>
        </row>
        <row r="16">
          <cell r="K16">
            <v>100</v>
          </cell>
        </row>
        <row r="17">
          <cell r="K17">
            <v>100</v>
          </cell>
        </row>
      </sheetData>
      <sheetData sheetId="3" refreshError="1"/>
      <sheetData sheetId="4" refreshError="1">
        <row r="4">
          <cell r="L4">
            <v>98.5</v>
          </cell>
        </row>
        <row r="5">
          <cell r="L5">
            <v>96.5</v>
          </cell>
        </row>
        <row r="6">
          <cell r="L6">
            <v>96.5</v>
          </cell>
        </row>
        <row r="7">
          <cell r="L7">
            <v>96</v>
          </cell>
        </row>
        <row r="8">
          <cell r="L8">
            <v>97</v>
          </cell>
        </row>
        <row r="9">
          <cell r="L9">
            <v>90</v>
          </cell>
        </row>
        <row r="10">
          <cell r="L10">
            <v>95.5</v>
          </cell>
        </row>
        <row r="11">
          <cell r="L11">
            <v>97.5</v>
          </cell>
        </row>
        <row r="12">
          <cell r="L12">
            <v>96</v>
          </cell>
        </row>
        <row r="13">
          <cell r="L13">
            <v>94.5</v>
          </cell>
        </row>
        <row r="14">
          <cell r="L14">
            <v>97.4</v>
          </cell>
        </row>
        <row r="15">
          <cell r="L15">
            <v>98.5</v>
          </cell>
        </row>
        <row r="16">
          <cell r="L16">
            <v>95</v>
          </cell>
        </row>
        <row r="17">
          <cell r="L17">
            <v>96</v>
          </cell>
        </row>
      </sheetData>
      <sheetData sheetId="5" refreshError="1"/>
      <sheetData sheetId="6" refreshError="1"/>
      <sheetData sheetId="7" refreshError="1">
        <row r="4">
          <cell r="L4">
            <v>98</v>
          </cell>
        </row>
        <row r="5">
          <cell r="L5">
            <v>97</v>
          </cell>
        </row>
        <row r="6">
          <cell r="L6">
            <v>97</v>
          </cell>
        </row>
        <row r="7">
          <cell r="L7">
            <v>97</v>
          </cell>
        </row>
        <row r="8">
          <cell r="L8">
            <v>97</v>
          </cell>
        </row>
        <row r="9">
          <cell r="L9">
            <v>99</v>
          </cell>
        </row>
        <row r="10">
          <cell r="L10">
            <v>98</v>
          </cell>
        </row>
        <row r="11">
          <cell r="L11">
            <v>92</v>
          </cell>
        </row>
        <row r="12">
          <cell r="L12">
            <v>92</v>
          </cell>
        </row>
        <row r="13">
          <cell r="L13">
            <v>97</v>
          </cell>
        </row>
        <row r="14">
          <cell r="L14">
            <v>90</v>
          </cell>
        </row>
        <row r="15">
          <cell r="L15">
            <v>95</v>
          </cell>
        </row>
        <row r="16">
          <cell r="L16">
            <v>94</v>
          </cell>
        </row>
        <row r="17">
          <cell r="L17">
            <v>92</v>
          </cell>
        </row>
      </sheetData>
      <sheetData sheetId="8" refreshError="1">
        <row r="15">
          <cell r="D15">
            <v>100</v>
          </cell>
        </row>
      </sheetData>
      <sheetData sheetId="9" refreshError="1">
        <row r="3">
          <cell r="K3">
            <v>95</v>
          </cell>
        </row>
        <row r="4">
          <cell r="K4">
            <v>100</v>
          </cell>
        </row>
        <row r="5">
          <cell r="K5">
            <v>99.19</v>
          </cell>
        </row>
        <row r="6">
          <cell r="K6">
            <v>100</v>
          </cell>
        </row>
        <row r="7">
          <cell r="K7">
            <v>94.16</v>
          </cell>
        </row>
        <row r="8">
          <cell r="K8">
            <v>100</v>
          </cell>
        </row>
        <row r="9">
          <cell r="K9">
            <v>96.49</v>
          </cell>
        </row>
        <row r="10">
          <cell r="K10">
            <v>95</v>
          </cell>
        </row>
        <row r="11">
          <cell r="K11">
            <v>96.45</v>
          </cell>
        </row>
        <row r="12">
          <cell r="K12">
            <v>100</v>
          </cell>
        </row>
        <row r="13">
          <cell r="K13">
            <v>95.88</v>
          </cell>
        </row>
        <row r="14">
          <cell r="K14">
            <v>100</v>
          </cell>
        </row>
        <row r="15">
          <cell r="K15">
            <v>96.67</v>
          </cell>
        </row>
        <row r="16">
          <cell r="K16">
            <v>92.33</v>
          </cell>
        </row>
      </sheetData>
      <sheetData sheetId="10" refreshError="1">
        <row r="3">
          <cell r="K3">
            <v>82.69</v>
          </cell>
        </row>
        <row r="4">
          <cell r="K4">
            <v>95.02</v>
          </cell>
        </row>
        <row r="5">
          <cell r="K5">
            <v>99.19</v>
          </cell>
        </row>
        <row r="6">
          <cell r="K6">
            <v>90.03</v>
          </cell>
        </row>
        <row r="8">
          <cell r="K8">
            <v>100</v>
          </cell>
        </row>
        <row r="9">
          <cell r="K9">
            <v>96.95</v>
          </cell>
        </row>
        <row r="10">
          <cell r="K10">
            <v>100</v>
          </cell>
        </row>
        <row r="11">
          <cell r="K11">
            <v>86.37</v>
          </cell>
        </row>
        <row r="12">
          <cell r="K12">
            <v>83.63</v>
          </cell>
        </row>
        <row r="13">
          <cell r="K13">
            <v>97.96</v>
          </cell>
        </row>
        <row r="14">
          <cell r="K14">
            <v>92.5</v>
          </cell>
        </row>
        <row r="15">
          <cell r="K15">
            <v>87.65</v>
          </cell>
        </row>
        <row r="16">
          <cell r="K16">
            <v>100</v>
          </cell>
        </row>
      </sheetData>
      <sheetData sheetId="11" refreshError="1"/>
      <sheetData sheetId="12" refreshError="1"/>
      <sheetData sheetId="13" refreshError="1"/>
      <sheetData sheetId="14" refreshError="1">
        <row r="8">
          <cell r="N8">
            <v>99</v>
          </cell>
        </row>
        <row r="9">
          <cell r="N9">
            <v>99</v>
          </cell>
        </row>
        <row r="10">
          <cell r="N10">
            <v>99</v>
          </cell>
        </row>
        <row r="11">
          <cell r="N11">
            <v>94.72</v>
          </cell>
        </row>
        <row r="12">
          <cell r="N12">
            <v>99</v>
          </cell>
        </row>
        <row r="13">
          <cell r="N13">
            <v>99</v>
          </cell>
        </row>
        <row r="14">
          <cell r="N14">
            <v>100</v>
          </cell>
        </row>
        <row r="15">
          <cell r="N15">
            <v>99.78</v>
          </cell>
        </row>
        <row r="16">
          <cell r="N16">
            <v>100</v>
          </cell>
        </row>
        <row r="17">
          <cell r="N17">
            <v>71.93</v>
          </cell>
        </row>
        <row r="18">
          <cell r="N18">
            <v>99</v>
          </cell>
        </row>
        <row r="19">
          <cell r="N19">
            <v>99</v>
          </cell>
        </row>
        <row r="20">
          <cell r="N20">
            <v>95</v>
          </cell>
        </row>
        <row r="21">
          <cell r="N21">
            <v>96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F3">
            <v>99</v>
          </cell>
        </row>
        <row r="4">
          <cell r="F4">
            <v>97</v>
          </cell>
        </row>
        <row r="5">
          <cell r="F5">
            <v>97</v>
          </cell>
        </row>
        <row r="6">
          <cell r="F6">
            <v>96</v>
          </cell>
        </row>
        <row r="7">
          <cell r="F7">
            <v>96</v>
          </cell>
        </row>
        <row r="8">
          <cell r="F8">
            <v>95</v>
          </cell>
        </row>
        <row r="9">
          <cell r="F9">
            <v>95</v>
          </cell>
        </row>
        <row r="10">
          <cell r="F10">
            <v>95</v>
          </cell>
        </row>
        <row r="11">
          <cell r="F11">
            <v>95</v>
          </cell>
        </row>
        <row r="12">
          <cell r="F12">
            <v>94</v>
          </cell>
        </row>
        <row r="13">
          <cell r="F13">
            <v>94</v>
          </cell>
        </row>
        <row r="14">
          <cell r="F14">
            <v>93</v>
          </cell>
        </row>
        <row r="15">
          <cell r="F15">
            <v>92</v>
          </cell>
        </row>
        <row r="16">
          <cell r="F16">
            <v>90</v>
          </cell>
        </row>
      </sheetData>
      <sheetData sheetId="20" refreshError="1">
        <row r="5">
          <cell r="N5">
            <v>100</v>
          </cell>
        </row>
        <row r="6">
          <cell r="N6">
            <v>90</v>
          </cell>
        </row>
        <row r="7">
          <cell r="N7">
            <v>94</v>
          </cell>
        </row>
        <row r="8">
          <cell r="N8">
            <v>99</v>
          </cell>
        </row>
        <row r="9">
          <cell r="N9">
            <v>100</v>
          </cell>
        </row>
        <row r="10">
          <cell r="N10">
            <v>98</v>
          </cell>
        </row>
        <row r="11">
          <cell r="N11">
            <v>98</v>
          </cell>
        </row>
        <row r="12">
          <cell r="N12">
            <v>98</v>
          </cell>
        </row>
        <row r="13">
          <cell r="N13">
            <v>98</v>
          </cell>
        </row>
        <row r="14">
          <cell r="N14">
            <v>96</v>
          </cell>
        </row>
        <row r="15">
          <cell r="N15">
            <v>100</v>
          </cell>
        </row>
        <row r="16">
          <cell r="N16">
            <v>98</v>
          </cell>
        </row>
        <row r="17">
          <cell r="N17">
            <v>100</v>
          </cell>
        </row>
        <row r="18">
          <cell r="N18">
            <v>100</v>
          </cell>
        </row>
      </sheetData>
      <sheetData sheetId="21" refreshError="1">
        <row r="4">
          <cell r="L4">
            <v>45.77</v>
          </cell>
        </row>
        <row r="5">
          <cell r="L5">
            <v>47.68</v>
          </cell>
        </row>
        <row r="6">
          <cell r="L6">
            <v>46.5</v>
          </cell>
        </row>
        <row r="7">
          <cell r="L7">
            <v>43.43</v>
          </cell>
        </row>
        <row r="8">
          <cell r="L8">
            <v>47.6</v>
          </cell>
        </row>
        <row r="9">
          <cell r="L9">
            <v>46.5</v>
          </cell>
        </row>
        <row r="10">
          <cell r="L10">
            <v>49.7</v>
          </cell>
        </row>
        <row r="11">
          <cell r="L11">
            <v>45.7</v>
          </cell>
        </row>
        <row r="12">
          <cell r="L12">
            <v>46.7</v>
          </cell>
        </row>
        <row r="13">
          <cell r="L13">
            <v>47.16</v>
          </cell>
        </row>
        <row r="14">
          <cell r="L14">
            <v>48.49</v>
          </cell>
        </row>
        <row r="15">
          <cell r="L15">
            <v>47.5</v>
          </cell>
        </row>
        <row r="16">
          <cell r="L16">
            <v>46.7</v>
          </cell>
        </row>
        <row r="17">
          <cell r="L17">
            <v>47</v>
          </cell>
        </row>
      </sheetData>
      <sheetData sheetId="22" refreshError="1">
        <row r="4">
          <cell r="L4">
            <v>50</v>
          </cell>
        </row>
        <row r="5">
          <cell r="L5">
            <v>50</v>
          </cell>
        </row>
        <row r="6">
          <cell r="L6">
            <v>44.54</v>
          </cell>
        </row>
        <row r="7">
          <cell r="L7">
            <v>50</v>
          </cell>
        </row>
        <row r="8">
          <cell r="L8">
            <v>50</v>
          </cell>
        </row>
        <row r="9">
          <cell r="L9">
            <v>45.22</v>
          </cell>
        </row>
        <row r="10">
          <cell r="L10">
            <v>50</v>
          </cell>
        </row>
        <row r="11">
          <cell r="L11">
            <v>50</v>
          </cell>
        </row>
        <row r="12">
          <cell r="L12">
            <v>50</v>
          </cell>
        </row>
        <row r="13">
          <cell r="L13">
            <v>50</v>
          </cell>
        </row>
        <row r="14">
          <cell r="L14">
            <v>50</v>
          </cell>
        </row>
        <row r="15">
          <cell r="L15">
            <v>50</v>
          </cell>
        </row>
        <row r="16">
          <cell r="L16">
            <v>50</v>
          </cell>
        </row>
        <row r="17">
          <cell r="L17">
            <v>50</v>
          </cell>
        </row>
      </sheetData>
      <sheetData sheetId="23" refreshError="1"/>
      <sheetData sheetId="24" refreshError="1"/>
      <sheetData sheetId="25" refreshError="1"/>
      <sheetData sheetId="26" refreshError="1">
        <row r="5">
          <cell r="M5">
            <v>91</v>
          </cell>
        </row>
        <row r="6">
          <cell r="M6">
            <v>68</v>
          </cell>
        </row>
        <row r="7">
          <cell r="M7">
            <v>69</v>
          </cell>
        </row>
        <row r="8">
          <cell r="M8">
            <v>92</v>
          </cell>
        </row>
        <row r="9">
          <cell r="M9">
            <v>90</v>
          </cell>
        </row>
        <row r="10">
          <cell r="M10">
            <v>92</v>
          </cell>
        </row>
        <row r="11">
          <cell r="M11">
            <v>92</v>
          </cell>
        </row>
        <row r="12">
          <cell r="M12">
            <v>92</v>
          </cell>
        </row>
        <row r="13">
          <cell r="M13">
            <v>92</v>
          </cell>
        </row>
        <row r="14">
          <cell r="M14">
            <v>76</v>
          </cell>
        </row>
        <row r="15">
          <cell r="M15">
            <v>93</v>
          </cell>
        </row>
        <row r="16">
          <cell r="M16">
            <v>71</v>
          </cell>
        </row>
        <row r="17">
          <cell r="M17">
            <v>71</v>
          </cell>
        </row>
        <row r="18">
          <cell r="M18">
            <v>91</v>
          </cell>
        </row>
      </sheetData>
      <sheetData sheetId="27" refreshError="1"/>
      <sheetData sheetId="28" refreshError="1">
        <row r="27">
          <cell r="H27">
            <v>96.5</v>
          </cell>
        </row>
        <row r="27">
          <cell r="J27">
            <v>99</v>
          </cell>
        </row>
      </sheetData>
      <sheetData sheetId="29" refreshError="1"/>
      <sheetData sheetId="30" refreshError="1"/>
      <sheetData sheetId="31" refreshError="1"/>
      <sheetData sheetId="32" refreshError="1">
        <row r="9">
          <cell r="T9">
            <v>11.7368234769829</v>
          </cell>
        </row>
        <row r="11">
          <cell r="T11">
            <v>12.0740946159808</v>
          </cell>
        </row>
        <row r="15">
          <cell r="T15">
            <v>12.2095079186384</v>
          </cell>
        </row>
        <row r="17">
          <cell r="T17">
            <v>12.0590096286584</v>
          </cell>
        </row>
      </sheetData>
      <sheetData sheetId="3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组织管理"/>
      <sheetName val="资金管理"/>
      <sheetName val="居民健康档案"/>
      <sheetName val="健康教育1"/>
      <sheetName val="健康教育2"/>
      <sheetName val="预防接种1"/>
      <sheetName val="预防接种2"/>
      <sheetName val="预防接种（疫苗和冷链管理情况）"/>
      <sheetName val="老年人健康管理"/>
      <sheetName val="高血压患者健康管理"/>
      <sheetName val="2型糖尿病患者健康管理"/>
      <sheetName val="孕产妇健康管理（早孕建册率）"/>
      <sheetName val="孕产妇健康管理（系统管理率）"/>
      <sheetName val="孕产妇健康管理（产后访视率）"/>
      <sheetName val="孕产妇得分汇总表"/>
      <sheetName val="儿童健康管理（新生儿访视率）"/>
      <sheetName val="儿童健康管理（儿童系统管理率）"/>
      <sheetName val="0-6岁儿童健康管理项目情况（儿童健康管理率）"/>
      <sheetName val="0-6儿童眼覆盖率得分情况 "/>
      <sheetName val="0-6岁儿童健康管理项目情况（总分）"/>
      <sheetName val="严重精神障碍患者健康管理"/>
      <sheetName val="中医药健康管理（老年人）"/>
      <sheetName val="中医药健康管理（0-36个月儿童）"/>
      <sheetName val="肺结核患者健康管理1"/>
      <sheetName val="肺结核患者健康管理2"/>
      <sheetName val="传染病与突发公共卫生事件报告1"/>
      <sheetName val="传染病与突发公共卫生事件报告2"/>
      <sheetName val="卫生计生监督协管"/>
      <sheetName val="免费提供避孕药具项目情况1"/>
      <sheetName val="免费提供避孕药具项目村居委情况表"/>
      <sheetName val="人员测试情况"/>
      <sheetName val="知晓度、满意度及基层人员满意度调查情况"/>
      <sheetName val="医防融合"/>
      <sheetName val="各项目数据达标情况 "/>
    </sheetNames>
    <sheetDataSet>
      <sheetData sheetId="0">
        <row r="5">
          <cell r="L5">
            <v>85.87</v>
          </cell>
        </row>
        <row r="6">
          <cell r="L6">
            <v>94.84</v>
          </cell>
        </row>
        <row r="7">
          <cell r="L7">
            <v>91.02</v>
          </cell>
        </row>
        <row r="8">
          <cell r="L8">
            <v>96.36</v>
          </cell>
        </row>
        <row r="9">
          <cell r="L9">
            <v>98.52</v>
          </cell>
        </row>
        <row r="10">
          <cell r="L10">
            <v>80.87</v>
          </cell>
        </row>
        <row r="11">
          <cell r="L11">
            <v>75.36</v>
          </cell>
        </row>
        <row r="12">
          <cell r="L12">
            <v>90.52</v>
          </cell>
        </row>
        <row r="13">
          <cell r="L13">
            <v>97.68</v>
          </cell>
        </row>
        <row r="14">
          <cell r="L14">
            <v>92.52</v>
          </cell>
        </row>
        <row r="15">
          <cell r="L15">
            <v>90.52</v>
          </cell>
        </row>
        <row r="17">
          <cell r="L17">
            <v>92.52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zoomScale="90" zoomScaleNormal="90" workbookViewId="0">
      <pane ySplit="4" topLeftCell="A5" activePane="bottomLeft" state="frozen"/>
      <selection/>
      <selection pane="bottomLeft" activeCell="R10" sqref="R10"/>
    </sheetView>
  </sheetViews>
  <sheetFormatPr defaultColWidth="9" defaultRowHeight="13.5"/>
  <cols>
    <col min="1" max="1" width="17.25" style="3" customWidth="1"/>
    <col min="2" max="15" width="6.94166666666667" style="4" customWidth="1"/>
    <col min="16" max="16" width="12.625"/>
  </cols>
  <sheetData>
    <row r="1" ht="2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4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25" customHeight="1" spans="1:15">
      <c r="A3" s="9"/>
      <c r="B3" s="10" t="s">
        <v>2</v>
      </c>
      <c r="C3" s="11" t="s">
        <v>3</v>
      </c>
      <c r="D3" s="10" t="s">
        <v>4</v>
      </c>
      <c r="E3" s="11" t="s">
        <v>5</v>
      </c>
      <c r="F3" s="10" t="s">
        <v>6</v>
      </c>
      <c r="G3" s="11" t="s">
        <v>7</v>
      </c>
      <c r="H3" s="10" t="s">
        <v>8</v>
      </c>
      <c r="I3" s="11" t="s">
        <v>9</v>
      </c>
      <c r="J3" s="10" t="s">
        <v>10</v>
      </c>
      <c r="K3" s="11" t="s">
        <v>11</v>
      </c>
      <c r="L3" s="10" t="s">
        <v>12</v>
      </c>
      <c r="M3" s="11" t="s">
        <v>13</v>
      </c>
      <c r="N3" s="10" t="s">
        <v>14</v>
      </c>
      <c r="O3" s="11" t="s">
        <v>15</v>
      </c>
    </row>
    <row r="4" ht="24" customHeight="1" spans="1:15">
      <c r="A4" s="12" t="s">
        <v>16</v>
      </c>
      <c r="B4" s="13">
        <v>1</v>
      </c>
      <c r="C4" s="14">
        <v>2</v>
      </c>
      <c r="D4" s="13">
        <v>3</v>
      </c>
      <c r="E4" s="14">
        <v>4</v>
      </c>
      <c r="F4" s="13">
        <v>5</v>
      </c>
      <c r="G4" s="14">
        <v>6</v>
      </c>
      <c r="H4" s="13">
        <v>7</v>
      </c>
      <c r="I4" s="14">
        <v>8</v>
      </c>
      <c r="J4" s="13">
        <v>9</v>
      </c>
      <c r="K4" s="14">
        <v>10</v>
      </c>
      <c r="L4" s="13">
        <v>11</v>
      </c>
      <c r="M4" s="14">
        <v>12</v>
      </c>
      <c r="N4" s="13">
        <v>13</v>
      </c>
      <c r="O4" s="14">
        <v>14</v>
      </c>
    </row>
    <row r="5" ht="30" customHeight="1" spans="1:15">
      <c r="A5" s="15" t="s">
        <v>17</v>
      </c>
      <c r="B5" s="16">
        <v>97.84</v>
      </c>
      <c r="C5" s="17">
        <f>[2]组织管理!$L$9</f>
        <v>98.52</v>
      </c>
      <c r="D5" s="16">
        <f>[2]组织管理!$L$15</f>
        <v>90.52</v>
      </c>
      <c r="E5" s="17">
        <f>[2]组织管理!$L$13</f>
        <v>97.68</v>
      </c>
      <c r="F5" s="16">
        <f>[2]组织管理!$L$17</f>
        <v>92.52</v>
      </c>
      <c r="G5" s="17">
        <f>[2]组织管理!$L$6</f>
        <v>94.84</v>
      </c>
      <c r="H5" s="16">
        <f>[2]组织管理!$L$10</f>
        <v>80.87</v>
      </c>
      <c r="I5" s="17">
        <f>[2]组织管理!$L$7</f>
        <v>91.02</v>
      </c>
      <c r="J5" s="16">
        <v>98.7</v>
      </c>
      <c r="K5" s="17">
        <f>[2]组织管理!$L$8</f>
        <v>96.36</v>
      </c>
      <c r="L5" s="16">
        <f>[2]组织管理!$L$5</f>
        <v>85.87</v>
      </c>
      <c r="M5" s="17">
        <f>[2]组织管理!$L$14</f>
        <v>92.52</v>
      </c>
      <c r="N5" s="16">
        <f>[2]组织管理!$L$12</f>
        <v>90.52</v>
      </c>
      <c r="O5" s="17">
        <f>[2]组织管理!$L$11</f>
        <v>75.36</v>
      </c>
    </row>
    <row r="6" ht="30" customHeight="1" spans="1:15">
      <c r="A6" s="15" t="s">
        <v>18</v>
      </c>
      <c r="B6" s="16">
        <f>[1]资金管理!$D$14</f>
        <v>100</v>
      </c>
      <c r="C6" s="17">
        <f>[1]资金管理!$D$5</f>
        <v>95.72</v>
      </c>
      <c r="D6" s="16">
        <f>[1]资金管理!$D$8</f>
        <v>95.84</v>
      </c>
      <c r="E6" s="17">
        <f>[1]资金管理!$D$9</f>
        <v>94.23</v>
      </c>
      <c r="F6" s="16">
        <f>[1]资金管理!$D$3</f>
        <v>99.03</v>
      </c>
      <c r="G6" s="17">
        <f>[1]资金管理!$D$13</f>
        <v>94.27</v>
      </c>
      <c r="H6" s="16">
        <f>[1]资金管理!$D$16</f>
        <v>95.62</v>
      </c>
      <c r="I6" s="17">
        <f>[1]资金管理!$D$15</f>
        <v>96.37</v>
      </c>
      <c r="J6" s="16">
        <f>[1]资金管理!$D$4</f>
        <v>95.7</v>
      </c>
      <c r="K6" s="17">
        <f>[1]资金管理!$D$10</f>
        <v>98.06</v>
      </c>
      <c r="L6" s="16">
        <f>[1]资金管理!$D$12</f>
        <v>95</v>
      </c>
      <c r="M6" s="17">
        <f>[1]资金管理!$D$11</f>
        <v>97.5</v>
      </c>
      <c r="N6" s="16">
        <f>[1]资金管理!$D$6</f>
        <v>90.1</v>
      </c>
      <c r="O6" s="17">
        <f>[1]资金管理!$D$7</f>
        <v>94.75</v>
      </c>
    </row>
    <row r="7" ht="32" customHeight="1" spans="1:15">
      <c r="A7" s="15" t="s">
        <v>19</v>
      </c>
      <c r="B7" s="18">
        <f>[1]居民健康档案!$K$17</f>
        <v>100</v>
      </c>
      <c r="C7" s="19">
        <f>[1]居民健康档案!$K$11</f>
        <v>100</v>
      </c>
      <c r="D7" s="18">
        <f>[1]居民健康档案!$K$5</f>
        <v>100</v>
      </c>
      <c r="E7" s="19">
        <f>[1]居民健康档案!$K$9</f>
        <v>100</v>
      </c>
      <c r="F7" s="18">
        <f>[1]居民健康档案!$K$4</f>
        <v>100</v>
      </c>
      <c r="G7" s="19">
        <f>[1]居民健康档案!$K$12</f>
        <v>100</v>
      </c>
      <c r="H7" s="18">
        <f>[1]居民健康档案!$K$16</f>
        <v>100</v>
      </c>
      <c r="I7" s="19">
        <f>[1]居民健康档案!$K$15</f>
        <v>100</v>
      </c>
      <c r="J7" s="18">
        <f>[1]居民健康档案!$K$8</f>
        <v>71.4018817204301</v>
      </c>
      <c r="K7" s="19">
        <f>[1]居民健康档案!$K$10</f>
        <v>79.0967741935484</v>
      </c>
      <c r="L7" s="18">
        <f>[1]居民健康档案!$K$13</f>
        <v>88.5255376344086</v>
      </c>
      <c r="M7" s="19">
        <f>[1]居民健康档案!$K$14</f>
        <v>92.1478494623656</v>
      </c>
      <c r="N7" s="18">
        <f>[1]居民健康档案!$K$6</f>
        <v>100</v>
      </c>
      <c r="O7" s="19">
        <f>[1]居民健康档案!$K$7</f>
        <v>90.9556451612903</v>
      </c>
    </row>
    <row r="8" ht="32" customHeight="1" spans="1:15">
      <c r="A8" s="15" t="s">
        <v>20</v>
      </c>
      <c r="B8" s="16">
        <f>[1]健康教育2!$L$6</f>
        <v>96.5</v>
      </c>
      <c r="C8" s="17">
        <f>[1]健康教育2!$L$5</f>
        <v>96.5</v>
      </c>
      <c r="D8" s="16">
        <f>[1]健康教育2!$L$14</f>
        <v>97.4</v>
      </c>
      <c r="E8" s="17">
        <f>[1]健康教育2!$L$17</f>
        <v>96</v>
      </c>
      <c r="F8" s="16">
        <f>[1]健康教育2!$L$12</f>
        <v>96</v>
      </c>
      <c r="G8" s="17">
        <f>[1]健康教育2!$L$7</f>
        <v>96</v>
      </c>
      <c r="H8" s="16">
        <f>[1]健康教育2!$L$9</f>
        <v>90</v>
      </c>
      <c r="I8" s="17">
        <f>[1]健康教育2!$L$4</f>
        <v>98.5</v>
      </c>
      <c r="J8" s="16">
        <f>[1]健康教育2!$L$16</f>
        <v>95</v>
      </c>
      <c r="K8" s="17">
        <f>[1]健康教育2!$L$15</f>
        <v>98.5</v>
      </c>
      <c r="L8" s="16">
        <f>[1]健康教育2!$L$8</f>
        <v>97</v>
      </c>
      <c r="M8" s="17">
        <f>[1]健康教育2!$L$11</f>
        <v>97.5</v>
      </c>
      <c r="N8" s="16">
        <f>[1]健康教育2!$L$13</f>
        <v>94.5</v>
      </c>
      <c r="O8" s="17">
        <f>[1]健康教育2!$L$10</f>
        <v>95.5</v>
      </c>
    </row>
    <row r="9" ht="32" customHeight="1" spans="1:15">
      <c r="A9" s="15" t="s">
        <v>21</v>
      </c>
      <c r="B9" s="16">
        <f>'[1]预防接种（疫苗和冷链管理情况）'!$L$8</f>
        <v>97</v>
      </c>
      <c r="C9" s="17">
        <f>'[1]预防接种（疫苗和冷链管理情况）'!$L$7</f>
        <v>97</v>
      </c>
      <c r="D9" s="16">
        <f>'[1]预防接种（疫苗和冷链管理情况）'!$L$17</f>
        <v>92</v>
      </c>
      <c r="E9" s="17">
        <f>'[1]预防接种（疫苗和冷链管理情况）'!$L$11</f>
        <v>92</v>
      </c>
      <c r="F9" s="16">
        <f>'[1]预防接种（疫苗和冷链管理情况）'!$L$9</f>
        <v>99</v>
      </c>
      <c r="G9" s="17">
        <f>'[1]预防接种（疫苗和冷链管理情况）'!$L$10</f>
        <v>98</v>
      </c>
      <c r="H9" s="16">
        <f>'[1]预防接种（疫苗和冷链管理情况）'!$L$4</f>
        <v>98</v>
      </c>
      <c r="I9" s="17">
        <f>'[1]预防接种（疫苗和冷链管理情况）'!$L$15</f>
        <v>95</v>
      </c>
      <c r="J9" s="16">
        <f>'[1]预防接种（疫苗和冷链管理情况）'!$L$14</f>
        <v>90</v>
      </c>
      <c r="K9" s="17">
        <f>'[1]预防接种（疫苗和冷链管理情况）'!$L$13</f>
        <v>97</v>
      </c>
      <c r="L9" s="16">
        <f>'[1]预防接种（疫苗和冷链管理情况）'!$L$5</f>
        <v>97</v>
      </c>
      <c r="M9" s="17">
        <f>'[1]预防接种（疫苗和冷链管理情况）'!$L$12</f>
        <v>92</v>
      </c>
      <c r="N9" s="16">
        <f>'[1]预防接种（疫苗和冷链管理情况）'!$L$16</f>
        <v>94</v>
      </c>
      <c r="O9" s="17">
        <f>'[1]预防接种（疫苗和冷链管理情况）'!$L$6</f>
        <v>97</v>
      </c>
    </row>
    <row r="10" ht="32" customHeight="1" spans="1:15">
      <c r="A10" s="15" t="s">
        <v>22</v>
      </c>
      <c r="B10" s="16">
        <f>'[1]0-6岁儿童健康管理项目情况（总分）'!$F$5</f>
        <v>97</v>
      </c>
      <c r="C10" s="17">
        <f>'[1]0-6岁儿童健康管理项目情况（总分）'!$F$14</f>
        <v>93</v>
      </c>
      <c r="D10" s="16">
        <f>'[1]0-6岁儿童健康管理项目情况（总分）'!$F$10</f>
        <v>95</v>
      </c>
      <c r="E10" s="17">
        <f>'[1]0-6岁儿童健康管理项目情况（总分）'!$F$3</f>
        <v>99</v>
      </c>
      <c r="F10" s="16">
        <f>'[1]0-6岁儿童健康管理项目情况（总分）'!$F$15</f>
        <v>92</v>
      </c>
      <c r="G10" s="17">
        <f>'[1]0-6岁儿童健康管理项目情况（总分）'!$F$16</f>
        <v>90</v>
      </c>
      <c r="H10" s="16">
        <f>'[1]0-6岁儿童健康管理项目情况（总分）'!$F$7</f>
        <v>96</v>
      </c>
      <c r="I10" s="17">
        <f>'[1]0-6岁儿童健康管理项目情况（总分）'!$F$9</f>
        <v>95</v>
      </c>
      <c r="J10" s="16">
        <f>'[1]0-6岁儿童健康管理项目情况（总分）'!$F$11</f>
        <v>95</v>
      </c>
      <c r="K10" s="17">
        <f>'[1]0-6岁儿童健康管理项目情况（总分）'!$F$4</f>
        <v>97</v>
      </c>
      <c r="L10" s="16">
        <f>'[1]0-6岁儿童健康管理项目情况（总分）'!$F$12</f>
        <v>94</v>
      </c>
      <c r="M10" s="17">
        <f>'[1]0-6岁儿童健康管理项目情况（总分）'!$F$8</f>
        <v>95</v>
      </c>
      <c r="N10" s="16">
        <f>'[1]0-6岁儿童健康管理项目情况（总分）'!$F$6</f>
        <v>96</v>
      </c>
      <c r="O10" s="17">
        <f>'[1]0-6岁儿童健康管理项目情况（总分）'!$F$13</f>
        <v>94</v>
      </c>
    </row>
    <row r="11" ht="32" customHeight="1" spans="1:15">
      <c r="A11" s="15" t="s">
        <v>23</v>
      </c>
      <c r="B11" s="16">
        <f>[1]孕产妇得分汇总表!$N$21</f>
        <v>96</v>
      </c>
      <c r="C11" s="17">
        <f>[1]孕产妇得分汇总表!$N$15</f>
        <v>99.78</v>
      </c>
      <c r="D11" s="16">
        <f>[1]孕产妇得分汇总表!$N$13</f>
        <v>99</v>
      </c>
      <c r="E11" s="17">
        <f>[1]孕产妇得分汇总表!$N$8</f>
        <v>99</v>
      </c>
      <c r="F11" s="16">
        <f>[1]孕产妇得分汇总表!$N$17</f>
        <v>71.93</v>
      </c>
      <c r="G11" s="17">
        <f>[1]孕产妇得分汇总表!$N$9</f>
        <v>99</v>
      </c>
      <c r="H11" s="16">
        <f>[1]孕产妇得分汇总表!$N$14</f>
        <v>100</v>
      </c>
      <c r="I11" s="17">
        <f>[1]孕产妇得分汇总表!$N$16</f>
        <v>100</v>
      </c>
      <c r="J11" s="16">
        <f>[1]孕产妇得分汇总表!$N$20</f>
        <v>95</v>
      </c>
      <c r="K11" s="17">
        <f>[1]孕产妇得分汇总表!$N$12</f>
        <v>99</v>
      </c>
      <c r="L11" s="16">
        <f>[1]孕产妇得分汇总表!$N$18</f>
        <v>99</v>
      </c>
      <c r="M11" s="17">
        <f>[1]孕产妇得分汇总表!$N$19</f>
        <v>99</v>
      </c>
      <c r="N11" s="16">
        <f>[1]孕产妇得分汇总表!$N$10</f>
        <v>99</v>
      </c>
      <c r="O11" s="17">
        <f>[1]孕产妇得分汇总表!$N$11</f>
        <v>94.72</v>
      </c>
    </row>
    <row r="12" ht="32" customHeight="1" spans="1:15">
      <c r="A12" s="15" t="s">
        <v>24</v>
      </c>
      <c r="B12" s="16">
        <v>100</v>
      </c>
      <c r="C12" s="17">
        <v>100</v>
      </c>
      <c r="D12" s="16">
        <v>100</v>
      </c>
      <c r="E12" s="17">
        <v>100</v>
      </c>
      <c r="F12" s="16">
        <v>100</v>
      </c>
      <c r="G12" s="17">
        <v>96.25</v>
      </c>
      <c r="H12" s="16">
        <f>[1]老年人健康管理!$D$15</f>
        <v>100</v>
      </c>
      <c r="I12" s="17">
        <v>100</v>
      </c>
      <c r="J12" s="16">
        <v>100</v>
      </c>
      <c r="K12" s="17">
        <v>100</v>
      </c>
      <c r="L12" s="16">
        <v>100</v>
      </c>
      <c r="M12" s="17">
        <v>100</v>
      </c>
      <c r="N12" s="16">
        <v>100</v>
      </c>
      <c r="O12" s="17">
        <v>90.58</v>
      </c>
    </row>
    <row r="13" ht="32" customHeight="1" spans="1:15">
      <c r="A13" s="15" t="s">
        <v>25</v>
      </c>
      <c r="B13" s="16">
        <f>[1]高血压患者健康管理!$K$6</f>
        <v>100</v>
      </c>
      <c r="C13" s="17">
        <f>[1]高血压患者健康管理!$K$4</f>
        <v>100</v>
      </c>
      <c r="D13" s="16">
        <f>[1]高血压患者健康管理!$K$14</f>
        <v>100</v>
      </c>
      <c r="E13" s="17">
        <f>[1]高血压患者健康管理!$K$11</f>
        <v>96.45</v>
      </c>
      <c r="F13" s="16">
        <f>[1]高血压患者健康管理!$K$12</f>
        <v>100</v>
      </c>
      <c r="G13" s="17">
        <f>[1]高血压患者健康管理!$K$8</f>
        <v>100</v>
      </c>
      <c r="H13" s="16">
        <f>[1]高血压患者健康管理!$K$3</f>
        <v>95</v>
      </c>
      <c r="I13" s="17">
        <f>[1]高血压患者健康管理!$K$7</f>
        <v>94.16</v>
      </c>
      <c r="J13" s="16">
        <f>[1]高血压患者健康管理!$K$5</f>
        <v>99.19</v>
      </c>
      <c r="K13" s="17">
        <f>[1]高血压患者健康管理!$K$13</f>
        <v>95.88</v>
      </c>
      <c r="L13" s="16">
        <f>[1]高血压患者健康管理!$K$10</f>
        <v>95</v>
      </c>
      <c r="M13" s="17">
        <f>[1]高血压患者健康管理!$K$9</f>
        <v>96.49</v>
      </c>
      <c r="N13" s="16">
        <f>[1]高血压患者健康管理!$K$15</f>
        <v>96.67</v>
      </c>
      <c r="O13" s="17">
        <f>[1]高血压患者健康管理!$K$16</f>
        <v>92.33</v>
      </c>
    </row>
    <row r="14" ht="32" customHeight="1" spans="1:15">
      <c r="A14" s="15" t="s">
        <v>26</v>
      </c>
      <c r="B14" s="16">
        <f>'[1]2型糖尿病患者健康管理'!$K$10</f>
        <v>100</v>
      </c>
      <c r="C14" s="17">
        <f>'[1]2型糖尿病患者健康管理'!$K$13</f>
        <v>97.96</v>
      </c>
      <c r="D14" s="16">
        <f>'[1]2型糖尿病患者健康管理'!$K$5</f>
        <v>99.19</v>
      </c>
      <c r="E14" s="17">
        <f>'[1]2型糖尿病患者健康管理'!$K$8</f>
        <v>100</v>
      </c>
      <c r="F14" s="16">
        <f>'[1]2型糖尿病患者健康管理'!$K$16</f>
        <v>100</v>
      </c>
      <c r="G14" s="17">
        <f>'[1]2型糖尿病患者健康管理'!$K$4</f>
        <v>95.02</v>
      </c>
      <c r="H14" s="16">
        <f>'[1]2型糖尿病患者健康管理'!$K$14</f>
        <v>92.5</v>
      </c>
      <c r="I14" s="17">
        <f>'[1]2型糖尿病患者健康管理'!$K$15</f>
        <v>87.65</v>
      </c>
      <c r="J14" s="16">
        <f>'[1]2型糖尿病患者健康管理'!$K$9</f>
        <v>96.95</v>
      </c>
      <c r="K14" s="17">
        <f>'[1]2型糖尿病患者健康管理'!$K$6</f>
        <v>90.03</v>
      </c>
      <c r="L14" s="16">
        <f>'[1]2型糖尿病患者健康管理'!$K$4</f>
        <v>95.02</v>
      </c>
      <c r="M14" s="17">
        <f>'[1]2型糖尿病患者健康管理'!$K$3</f>
        <v>82.69</v>
      </c>
      <c r="N14" s="16">
        <f>'[1]2型糖尿病患者健康管理'!$K$12</f>
        <v>83.63</v>
      </c>
      <c r="O14" s="17">
        <f>'[1]2型糖尿病患者健康管理'!$K$11</f>
        <v>86.37</v>
      </c>
    </row>
    <row r="15" ht="33" customHeight="1" spans="1:15">
      <c r="A15" s="15" t="s">
        <v>27</v>
      </c>
      <c r="B15" s="16">
        <f>[1]严重精神障碍患者健康管理!$N$12</f>
        <v>98</v>
      </c>
      <c r="C15" s="17">
        <f>[1]严重精神障碍患者健康管理!$N$15</f>
        <v>100</v>
      </c>
      <c r="D15" s="16">
        <f>[1]严重精神障碍患者健康管理!$N$7</f>
        <v>94</v>
      </c>
      <c r="E15" s="17">
        <f>[1]严重精神障碍患者健康管理!$N$10</f>
        <v>98</v>
      </c>
      <c r="F15" s="16">
        <f>[1]严重精神障碍患者健康管理!$N$18</f>
        <v>100</v>
      </c>
      <c r="G15" s="17">
        <f>[1]严重精神障碍患者健康管理!$N$9</f>
        <v>100</v>
      </c>
      <c r="H15" s="16">
        <f>[1]严重精神障碍患者健康管理!$N$16</f>
        <v>98</v>
      </c>
      <c r="I15" s="17">
        <f>[1]严重精神障碍患者健康管理!$N$17</f>
        <v>100</v>
      </c>
      <c r="J15" s="16">
        <f>[1]严重精神障碍患者健康管理!$N$11</f>
        <v>98</v>
      </c>
      <c r="K15" s="17">
        <f>[1]严重精神障碍患者健康管理!$N$8</f>
        <v>99</v>
      </c>
      <c r="L15" s="16">
        <f>[1]严重精神障碍患者健康管理!$N$6</f>
        <v>90</v>
      </c>
      <c r="M15" s="17">
        <f>[1]严重精神障碍患者健康管理!$N$5</f>
        <v>100</v>
      </c>
      <c r="N15" s="16">
        <f>[1]严重精神障碍患者健康管理!$N$13</f>
        <v>98</v>
      </c>
      <c r="O15" s="17">
        <f>[1]严重精神障碍患者健康管理!$N$14</f>
        <v>96</v>
      </c>
    </row>
    <row r="16" ht="32" customHeight="1" spans="1:15">
      <c r="A16" s="15" t="s">
        <v>28</v>
      </c>
      <c r="B16" s="16">
        <f>[1]传染病与突发公共卫生事件报告2!$M$12</f>
        <v>92</v>
      </c>
      <c r="C16" s="17">
        <f>[1]传染病与突发公共卫生事件报告2!$M$16</f>
        <v>71</v>
      </c>
      <c r="D16" s="16">
        <f>[1]传染病与突发公共卫生事件报告2!$M$6</f>
        <v>68</v>
      </c>
      <c r="E16" s="17">
        <f>[1]传染病与突发公共卫生事件报告2!$M$7</f>
        <v>69</v>
      </c>
      <c r="F16" s="16">
        <f>[1]传染病与突发公共卫生事件报告2!$M$18</f>
        <v>91</v>
      </c>
      <c r="G16" s="17">
        <f>[1]传染病与突发公共卫生事件报告2!$M$8</f>
        <v>92</v>
      </c>
      <c r="H16" s="16">
        <f>[1]传染病与突发公共卫生事件报告2!$M$15</f>
        <v>93</v>
      </c>
      <c r="I16" s="17">
        <f>[1]传染病与突发公共卫生事件报告2!$M$17</f>
        <v>71</v>
      </c>
      <c r="J16" s="16">
        <f>[1]传染病与突发公共卫生事件报告2!$M$11</f>
        <v>92</v>
      </c>
      <c r="K16" s="17">
        <f>[1]传染病与突发公共卫生事件报告2!$M$5</f>
        <v>91</v>
      </c>
      <c r="L16" s="16">
        <f>[1]传染病与突发公共卫生事件报告2!$M$13</f>
        <v>92</v>
      </c>
      <c r="M16" s="17">
        <f>[1]传染病与突发公共卫生事件报告2!$M$14</f>
        <v>76</v>
      </c>
      <c r="N16" s="16">
        <f>[1]传染病与突发公共卫生事件报告2!$M$9</f>
        <v>90</v>
      </c>
      <c r="O16" s="17">
        <f>[1]传染病与突发公共卫生事件报告2!$M$10</f>
        <v>92</v>
      </c>
    </row>
    <row r="17" ht="34" customHeight="1" spans="1:15">
      <c r="A17" s="15" t="s">
        <v>29</v>
      </c>
      <c r="B17" s="16">
        <v>100</v>
      </c>
      <c r="C17" s="17">
        <v>100</v>
      </c>
      <c r="D17" s="16">
        <v>100</v>
      </c>
      <c r="E17" s="17">
        <v>100</v>
      </c>
      <c r="F17" s="16">
        <v>100</v>
      </c>
      <c r="G17" s="17">
        <v>100</v>
      </c>
      <c r="H17" s="16">
        <v>100</v>
      </c>
      <c r="I17" s="17">
        <v>100</v>
      </c>
      <c r="J17" s="16">
        <v>100</v>
      </c>
      <c r="K17" s="17">
        <v>100</v>
      </c>
      <c r="L17" s="16">
        <v>100</v>
      </c>
      <c r="M17" s="17">
        <v>83</v>
      </c>
      <c r="N17" s="16">
        <v>100</v>
      </c>
      <c r="O17" s="17">
        <v>100</v>
      </c>
    </row>
    <row r="18" ht="33" customHeight="1" spans="1:15">
      <c r="A18" s="15" t="s">
        <v>30</v>
      </c>
      <c r="B18" s="16">
        <f>'[1]中医药健康管理（老年人）'!$L$13+'[1]中医药健康管理（0-36个月儿童）'!$L$13</f>
        <v>97.16</v>
      </c>
      <c r="C18" s="17">
        <f>'[1]中医药健康管理（老年人）'!$L$10+'[1]中医药健康管理（0-36个月儿童）'!$L$10</f>
        <v>99.7</v>
      </c>
      <c r="D18" s="16">
        <f>'[1]中医药健康管理（0-36个月儿童）'!$L$5+'[1]中医药健康管理（老年人）'!$L$5</f>
        <v>97.68</v>
      </c>
      <c r="E18" s="17">
        <f>'[1]中医药健康管理（老年人）'!$L$17+'[1]中医药健康管理（0-36个月儿童）'!$L$17</f>
        <v>97</v>
      </c>
      <c r="F18" s="16">
        <f>'[1]中医药健康管理（老年人）'!$L$4+'[1]中医药健康管理（0-36个月儿童）'!$L$4</f>
        <v>95.77</v>
      </c>
      <c r="G18" s="17">
        <f>'[1]中医药健康管理（0-36个月儿童）'!$L$11+'[1]中医药健康管理（老年人）'!$L$11</f>
        <v>95.7</v>
      </c>
      <c r="H18" s="16">
        <f>'[1]中医药健康管理（老年人）'!$L$15+'[1]中医药健康管理（0-36个月儿童）'!$L$15</f>
        <v>97.5</v>
      </c>
      <c r="I18" s="17">
        <f>'[1]中医药健康管理（0-36个月儿童）'!$L$12+'[1]中医药健康管理（老年人）'!$L$12</f>
        <v>96.7</v>
      </c>
      <c r="J18" s="16">
        <f>'[1]中医药健康管理（老年人）'!$L$8+'[1]中医药健康管理（0-36个月儿童）'!$L$8</f>
        <v>97.6</v>
      </c>
      <c r="K18" s="17">
        <f>'[1]中医药健康管理（0-36个月儿童）'!$L$9+'[1]中医药健康管理（老年人）'!$L$9</f>
        <v>91.72</v>
      </c>
      <c r="L18" s="16">
        <f>'[1]中医药健康管理（0-36个月儿童）'!$L$14+'[1]中医药健康管理（老年人）'!$L$14</f>
        <v>98.49</v>
      </c>
      <c r="M18" s="17">
        <f>'[1]中医药健康管理（老年人）'!$L$16+'[1]中医药健康管理（0-36个月儿童）'!$L$16</f>
        <v>96.7</v>
      </c>
      <c r="N18" s="16">
        <f>'[1]中医药健康管理（0-36个月儿童）'!$L$6+'[1]中医药健康管理（老年人）'!$L$6</f>
        <v>91.04</v>
      </c>
      <c r="O18" s="17">
        <f>'[1]中医药健康管理（老年人）'!$L$7+'[1]中医药健康管理（0-36个月儿童）'!$L$7</f>
        <v>93.43</v>
      </c>
    </row>
    <row r="19" ht="32" customHeight="1" spans="1:15">
      <c r="A19" s="15" t="s">
        <v>31</v>
      </c>
      <c r="B19" s="16">
        <v>100</v>
      </c>
      <c r="C19" s="17">
        <v>100</v>
      </c>
      <c r="D19" s="16">
        <v>100</v>
      </c>
      <c r="E19" s="17">
        <v>100</v>
      </c>
      <c r="F19" s="16">
        <v>100</v>
      </c>
      <c r="G19" s="17">
        <v>100</v>
      </c>
      <c r="H19" s="16">
        <v>100</v>
      </c>
      <c r="I19" s="17">
        <v>100</v>
      </c>
      <c r="J19" s="16">
        <v>100</v>
      </c>
      <c r="K19" s="17">
        <v>100</v>
      </c>
      <c r="L19" s="16">
        <v>90</v>
      </c>
      <c r="M19" s="17">
        <v>100</v>
      </c>
      <c r="N19" s="16">
        <v>100</v>
      </c>
      <c r="O19" s="17">
        <v>100</v>
      </c>
    </row>
    <row r="20" ht="33" customHeight="1" spans="1:15">
      <c r="A20" s="15" t="s">
        <v>32</v>
      </c>
      <c r="B20" s="16">
        <v>99</v>
      </c>
      <c r="C20" s="17">
        <v>98.5</v>
      </c>
      <c r="D20" s="16">
        <v>95</v>
      </c>
      <c r="E20" s="17">
        <v>98</v>
      </c>
      <c r="F20" s="16">
        <v>98</v>
      </c>
      <c r="G20" s="17">
        <f>[1]免费提供避孕药具项目情况1!$H$27</f>
        <v>96.5</v>
      </c>
      <c r="H20" s="16">
        <f>[1]免费提供避孕药具项目情况1!$J$27</f>
        <v>99</v>
      </c>
      <c r="I20" s="17">
        <v>91</v>
      </c>
      <c r="J20" s="16">
        <v>95</v>
      </c>
      <c r="K20" s="17">
        <v>95</v>
      </c>
      <c r="L20" s="16">
        <v>99</v>
      </c>
      <c r="M20" s="17">
        <v>96</v>
      </c>
      <c r="N20" s="16">
        <v>99</v>
      </c>
      <c r="O20" s="17">
        <v>97</v>
      </c>
    </row>
    <row r="21" ht="32" customHeight="1" spans="1:15">
      <c r="A21" s="15" t="s">
        <v>33</v>
      </c>
      <c r="B21" s="16">
        <v>50</v>
      </c>
      <c r="C21" s="17">
        <v>50</v>
      </c>
      <c r="D21" s="16">
        <v>50</v>
      </c>
      <c r="E21" s="17">
        <v>50</v>
      </c>
      <c r="F21" s="16">
        <v>50</v>
      </c>
      <c r="G21" s="17">
        <v>50</v>
      </c>
      <c r="H21" s="16">
        <v>50</v>
      </c>
      <c r="I21" s="17">
        <v>50</v>
      </c>
      <c r="J21" s="16">
        <v>50</v>
      </c>
      <c r="K21" s="17">
        <v>50</v>
      </c>
      <c r="L21" s="16">
        <v>50</v>
      </c>
      <c r="M21" s="17">
        <v>50</v>
      </c>
      <c r="N21" s="16">
        <v>50</v>
      </c>
      <c r="O21" s="17">
        <v>50</v>
      </c>
    </row>
    <row r="22" ht="32" customHeight="1" spans="1:15">
      <c r="A22" s="12" t="s">
        <v>34</v>
      </c>
      <c r="B22" s="16">
        <f>SUM(B5:B21)</f>
        <v>1620.5</v>
      </c>
      <c r="C22" s="17">
        <f>SUM(C5:C21)</f>
        <v>1597.68</v>
      </c>
      <c r="D22" s="16">
        <f>SUM(D5:D21)</f>
        <v>1573.63</v>
      </c>
      <c r="E22" s="17">
        <f>SUM(E5:E21)</f>
        <v>1586.36</v>
      </c>
      <c r="F22" s="16">
        <f>SUM(F5:F21)</f>
        <v>1585.25</v>
      </c>
      <c r="G22" s="17">
        <f t="shared" ref="G22:O22" si="0">SUM(G5:G21)</f>
        <v>1597.58</v>
      </c>
      <c r="H22" s="16">
        <f t="shared" si="0"/>
        <v>1585.49</v>
      </c>
      <c r="I22" s="17">
        <f t="shared" si="0"/>
        <v>1566.4</v>
      </c>
      <c r="J22" s="16">
        <f t="shared" si="0"/>
        <v>1569.54188172043</v>
      </c>
      <c r="K22" s="17">
        <f t="shared" si="0"/>
        <v>1577.64677419355</v>
      </c>
      <c r="L22" s="16">
        <f t="shared" si="0"/>
        <v>1565.90553763441</v>
      </c>
      <c r="M22" s="17">
        <f t="shared" si="0"/>
        <v>1546.54784946237</v>
      </c>
      <c r="N22" s="16">
        <f t="shared" si="0"/>
        <v>1572.46</v>
      </c>
      <c r="O22" s="17">
        <f t="shared" si="0"/>
        <v>1539.99564516129</v>
      </c>
    </row>
    <row r="23" s="1" customFormat="1" ht="32" customHeight="1" spans="1:15">
      <c r="A23" s="19" t="s">
        <v>35</v>
      </c>
      <c r="B23" s="18">
        <f>[1]医防融合!$T$11</f>
        <v>12.0740946159808</v>
      </c>
      <c r="C23" s="19">
        <f>[1]医防融合!$T$15</f>
        <v>12.2095079186384</v>
      </c>
      <c r="D23" s="18">
        <v>13.09</v>
      </c>
      <c r="E23" s="19">
        <v>12.08</v>
      </c>
      <c r="F23" s="18">
        <f>[1]医防融合!$T$17</f>
        <v>12.0590096286584</v>
      </c>
      <c r="G23" s="19">
        <v>11.23</v>
      </c>
      <c r="H23" s="18">
        <v>11.87</v>
      </c>
      <c r="I23" s="19">
        <v>12.38</v>
      </c>
      <c r="J23" s="18">
        <v>12.09</v>
      </c>
      <c r="K23" s="19">
        <v>11.5</v>
      </c>
      <c r="L23" s="18">
        <v>12.15</v>
      </c>
      <c r="M23" s="19">
        <v>12.72</v>
      </c>
      <c r="N23" s="18">
        <v>11.23</v>
      </c>
      <c r="O23" s="19">
        <f>[1]医防融合!$T$9</f>
        <v>11.7368234769829</v>
      </c>
    </row>
    <row r="24" ht="31" customHeight="1" spans="1:15">
      <c r="A24" s="12" t="s">
        <v>36</v>
      </c>
      <c r="B24" s="16">
        <v>0</v>
      </c>
      <c r="C24" s="17">
        <v>0</v>
      </c>
      <c r="D24" s="16">
        <v>0</v>
      </c>
      <c r="E24" s="17">
        <v>0</v>
      </c>
      <c r="F24" s="16">
        <v>0</v>
      </c>
      <c r="G24" s="17">
        <v>0.1</v>
      </c>
      <c r="H24" s="16">
        <v>0</v>
      </c>
      <c r="I24" s="17">
        <v>0</v>
      </c>
      <c r="J24" s="16">
        <v>0</v>
      </c>
      <c r="K24" s="17">
        <v>0.1</v>
      </c>
      <c r="L24" s="16">
        <v>0</v>
      </c>
      <c r="M24" s="17">
        <v>0</v>
      </c>
      <c r="N24" s="16">
        <v>0</v>
      </c>
      <c r="O24" s="17">
        <v>0</v>
      </c>
    </row>
    <row r="25" s="2" customFormat="1" ht="31" customHeight="1" spans="1:15">
      <c r="A25" s="20" t="s">
        <v>37</v>
      </c>
      <c r="B25" s="18">
        <f>B22/1650*85+B23+B24</f>
        <v>95.5543976462838</v>
      </c>
      <c r="C25" s="19">
        <f>C22/1650*85+C23+C24</f>
        <v>94.5142351913657</v>
      </c>
      <c r="D25" s="18">
        <f>D22/1650*85+D23+D24</f>
        <v>94.1557878787879</v>
      </c>
      <c r="E25" s="19">
        <f>E22/1650*85+E23+E24</f>
        <v>93.8015757575758</v>
      </c>
      <c r="F25" s="18">
        <f>F22/1650*85+F23+F24</f>
        <v>93.7234035680523</v>
      </c>
      <c r="G25" s="19">
        <f t="shared" ref="G25:O25" si="1">G22/1650*85+G23+G24</f>
        <v>93.6295757575758</v>
      </c>
      <c r="H25" s="18">
        <f t="shared" si="1"/>
        <v>93.5467575757576</v>
      </c>
      <c r="I25" s="19">
        <f t="shared" si="1"/>
        <v>93.0733333333333</v>
      </c>
      <c r="J25" s="18">
        <f t="shared" si="1"/>
        <v>92.945187846204</v>
      </c>
      <c r="K25" s="19">
        <f t="shared" si="1"/>
        <v>92.8727126099707</v>
      </c>
      <c r="L25" s="18">
        <f t="shared" si="1"/>
        <v>92.8178610296514</v>
      </c>
      <c r="M25" s="19">
        <f t="shared" si="1"/>
        <v>92.3906467904855</v>
      </c>
      <c r="N25" s="18">
        <f t="shared" si="1"/>
        <v>92.2355151515152</v>
      </c>
      <c r="O25" s="19">
        <f t="shared" si="1"/>
        <v>91.0699324701403</v>
      </c>
    </row>
    <row r="26" ht="31" customHeight="1" spans="1:15">
      <c r="A26" s="20" t="s">
        <v>38</v>
      </c>
      <c r="B26" s="20">
        <v>93.27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</row>
    <row r="27" ht="38" customHeight="1" spans="1:15">
      <c r="A27" s="21" t="s">
        <v>39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32" hidden="1"/>
  </sheetData>
  <mergeCells count="4">
    <mergeCell ref="A1:O1"/>
    <mergeCell ref="A2:O2"/>
    <mergeCell ref="B26:O26"/>
    <mergeCell ref="A27:O27"/>
  </mergeCells>
  <pageMargins left="0.393055555555556" right="0.238888888888889" top="0.511805555555556" bottom="0.16875" header="0.16875" footer="0.2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吴牡容</cp:lastModifiedBy>
  <dcterms:created xsi:type="dcterms:W3CDTF">2017-01-09T09:22:00Z</dcterms:created>
  <cp:lastPrinted>2019-02-12T10:44:00Z</cp:lastPrinted>
  <dcterms:modified xsi:type="dcterms:W3CDTF">2024-02-06T09:20:55Z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2052-11.1.0.10009</vt:lpwstr>
  </property>
  <property fmtid="{D5CDD505-2E9C-101B-9397-08002B2CF9AE}" pid="4" name="KSOReadingLayout">
    <vt:bool>true</vt:bool>
  </property>
</Properties>
</file>